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ABCA4E9-62EE-4964-B682-C4384375F47A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Cost Calculator" sheetId="1" r:id="rId1"/>
  </sheets>
  <definedNames>
    <definedName name="_xlnm.Print_Area" localSheetId="0">'Cost Calculator'!$A$1:$D$29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5" i="1" l="1"/>
  <c r="C14" i="1"/>
  <c r="C13" i="1"/>
  <c r="B18" i="1" s="1"/>
  <c r="B19" i="1" l="1"/>
  <c r="B20" i="1" l="1"/>
  <c r="C27" i="1"/>
  <c r="D27" i="1" s="1"/>
  <c r="C25" i="1"/>
  <c r="D25" i="1" s="1"/>
  <c r="C23" i="1"/>
  <c r="D23" i="1" s="1"/>
  <c r="C26" i="1"/>
  <c r="D26" i="1" s="1"/>
  <c r="C24" i="1"/>
  <c r="D24" i="1" s="1"/>
</calcChain>
</file>

<file path=xl/sharedStrings.xml><?xml version="1.0" encoding="utf-8"?>
<sst xmlns="http://schemas.openxmlformats.org/spreadsheetml/2006/main" count="37" uniqueCount="34">
  <si>
    <t>🏠  NEPAL CONSTRUCTION COST ESTIMATOR</t>
  </si>
  <si>
    <t>Finish</t>
  </si>
  <si>
    <t>Rate (NPR/sqft)</t>
  </si>
  <si>
    <t>Range</t>
  </si>
  <si>
    <t>Basic</t>
  </si>
  <si>
    <t>2,800–3,700</t>
  </si>
  <si>
    <t xml:space="preserve">     SECTION A: PROJECT INPUTS</t>
  </si>
  <si>
    <t>Standard</t>
  </si>
  <si>
    <t>4,000–6,000</t>
  </si>
  <si>
    <t xml:space="preserve">  Built-up Area (sq. ft.)</t>
  </si>
  <si>
    <t>Premium</t>
  </si>
  <si>
    <t>6,000–9,000+</t>
  </si>
  <si>
    <t xml:space="preserve">  Finish Level</t>
  </si>
  <si>
    <t xml:space="preserve">  ▲ Click cells above to change</t>
  </si>
  <si>
    <t>Location</t>
  </si>
  <si>
    <t>Multiplier</t>
  </si>
  <si>
    <t xml:space="preserve">  Location / Region</t>
  </si>
  <si>
    <t>Pokhara / Major City</t>
  </si>
  <si>
    <t>Kathmandu Valley</t>
  </si>
  <si>
    <t>Rural / Semi-urban</t>
  </si>
  <si>
    <t xml:space="preserve">     SECTION B: DERIVED PARAMETERS</t>
  </si>
  <si>
    <t xml:space="preserve">  Cost Rate (NPR / sq ft)</t>
  </si>
  <si>
    <t xml:space="preserve">  Location Multiplier</t>
  </si>
  <si>
    <t xml:space="preserve">  Finish Range Description</t>
  </si>
  <si>
    <t xml:space="preserve">     SECTION C: ESTIMATED TOTAL COST</t>
  </si>
  <si>
    <t>Cost Item</t>
  </si>
  <si>
    <t>NPR Amount</t>
  </si>
  <si>
    <t>Lakhs</t>
  </si>
  <si>
    <t>Base Construction</t>
  </si>
  <si>
    <t>+ 5% Contingency</t>
  </si>
  <si>
    <t>+ 10% Contingency</t>
  </si>
  <si>
    <t>Total (Base + 5%)</t>
  </si>
  <si>
    <t>Total (Base + 10%)</t>
  </si>
  <si>
    <t>⚠  NOTE: Rates are mid-range estimates for 2024. Add 5–10% contingency for compound walls, septic tanks &amp; landscaping. Land cost is NOT included. Rates: Basic NPR 2,800–3,700 | Standard NPR 4,000–6,000 | Premium NPR 6,000–9,000+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</si>
</sst>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\x"/>
    <numFmt numFmtId="165" formatCode="&quot;NPR &quot;#,##0"/>
    <numFmt numFmtId="166" formatCode="0.00&quot; Lakh&quot;"/>
  </numFmts>
  <fonts count="19" x14ac:knownFonts="1">
    <font>
      <sz val="11"/>
      <color theme="1"/>
      <name val="Calibri"/>
      <family val="2"/>
      <charset val="1"/>
    </font>
    <font>
      <b/>
      <sz val="15"/>
      <color rgb="FFFFFFFF"/>
      <name val="Arial"/>
      <charset val="1"/>
    </font>
    <font>
      <b/>
      <sz val="10"/>
      <color rgb="FFFFFFFF"/>
      <name val="Arial"/>
      <charset val="1"/>
    </font>
    <font>
      <b/>
      <sz val="10"/>
      <color rgb="FF2C3E50"/>
      <name val="Arial"/>
      <charset val="1"/>
    </font>
    <font>
      <b/>
      <sz val="11"/>
      <color rgb="FF0000FF"/>
      <name val="Arial"/>
      <charset val="1"/>
    </font>
    <font>
      <i/>
      <sz val="8"/>
      <color rgb="FFBDC3C7"/>
      <name val="Arial"/>
      <charset val="1"/>
    </font>
    <font>
      <b/>
      <sz val="11"/>
      <color rgb="FF000000"/>
      <name val="Arial"/>
      <charset val="1"/>
    </font>
    <font>
      <i/>
      <sz val="10"/>
      <color rgb="FF2C3E50"/>
      <name val="Arial"/>
      <charset val="1"/>
    </font>
    <font>
      <i/>
      <sz val="9"/>
      <color rgb="FFBDC3C7"/>
      <name val="Arial"/>
      <charset val="1"/>
    </font>
    <font>
      <b/>
      <sz val="20"/>
      <color rgb="FFFFFFFF"/>
      <name val="Arial"/>
      <charset val="1"/>
    </font>
    <font>
      <b/>
      <sz val="13"/>
      <color rgb="FFFFFFFF"/>
      <name val="Arial"/>
      <charset val="1"/>
    </font>
    <font>
      <b/>
      <sz val="9"/>
      <color rgb="FFFFFFFF"/>
      <name val="Arial"/>
      <charset val="1"/>
    </font>
    <font>
      <sz val="10"/>
      <color rgb="FF2C3E5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b/>
      <sz val="10"/>
      <color rgb="FF1E8449"/>
      <name val="Arial"/>
      <charset val="1"/>
    </font>
    <font>
      <i/>
      <sz val="8"/>
      <color rgb="FF7D6608"/>
      <name val="Arial"/>
      <charset val="1"/>
    </font>
    <font>
      <sz val="11"/>
      <color theme="0"/>
      <name val="Calibri"/>
      <family val="2"/>
      <charset val="1"/>
    </font>
    <font>
      <b/>
      <sz val="15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A5276"/>
        <bgColor rgb="FF2C3E50"/>
      </patternFill>
    </fill>
    <fill>
      <patternFill patternType="solid">
        <fgColor rgb="FF2E86C1"/>
        <bgColor rgb="FF008080"/>
      </patternFill>
    </fill>
    <fill>
      <patternFill patternType="solid">
        <fgColor rgb="FFEBF5FB"/>
        <bgColor rgb="FFFEF9E7"/>
      </patternFill>
    </fill>
    <fill>
      <patternFill patternType="solid">
        <fgColor rgb="FFFFFFFF"/>
        <bgColor rgb="FFFEF9E7"/>
      </patternFill>
    </fill>
    <fill>
      <patternFill patternType="solid">
        <fgColor rgb="FF1E8449"/>
        <bgColor rgb="FF008080"/>
      </patternFill>
    </fill>
    <fill>
      <patternFill patternType="solid">
        <fgColor rgb="FF27AE60"/>
        <bgColor rgb="FF1E8449"/>
      </patternFill>
    </fill>
    <fill>
      <patternFill patternType="solid">
        <fgColor rgb="FFD5F5E3"/>
        <bgColor rgb="FFCCFFFF"/>
      </patternFill>
    </fill>
    <fill>
      <patternFill patternType="solid">
        <fgColor rgb="FFFEF9E7"/>
        <bgColor rgb="FFFFFFFF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rgb="FFF39C12"/>
      </top>
      <bottom style="medium">
        <color indexed="64"/>
      </bottom>
      <diagonal/>
    </border>
    <border>
      <left style="medium">
        <color rgb="FFF39C12"/>
      </left>
      <right/>
      <top style="medium">
        <color rgb="FFF39C12"/>
      </top>
      <bottom style="medium">
        <color indexed="64"/>
      </bottom>
      <diagonal/>
    </border>
    <border>
      <left style="medium">
        <color rgb="FFF39C12"/>
      </left>
      <right style="medium">
        <color indexed="64"/>
      </right>
      <top style="medium">
        <color rgb="FFF39C12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1" fillId="3" borderId="5" xfId="0" applyFont="1" applyFill="1" applyBorder="1" applyAlignment="1">
      <alignment horizontal="center" vertical="center"/>
    </xf>
    <xf numFmtId="3" fontId="13" fillId="5" borderId="5" xfId="0" applyNumberFormat="1" applyFont="1" applyFill="1" applyBorder="1" applyAlignment="1">
      <alignment horizontal="right" vertical="center"/>
    </xf>
    <xf numFmtId="3" fontId="14" fillId="8" borderId="5" xfId="0" applyNumberFormat="1" applyFont="1" applyFill="1" applyBorder="1" applyAlignment="1">
      <alignment horizontal="right" vertical="center"/>
    </xf>
    <xf numFmtId="0" fontId="17" fillId="0" borderId="0" xfId="0" applyFont="1"/>
    <xf numFmtId="0" fontId="0" fillId="0" borderId="7" xfId="0" applyBorder="1"/>
    <xf numFmtId="0" fontId="0" fillId="0" borderId="8" xfId="0" applyBorder="1"/>
    <xf numFmtId="0" fontId="3" fillId="4" borderId="9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left" vertical="center"/>
    </xf>
    <xf numFmtId="166" fontId="12" fillId="5" borderId="10" xfId="0" applyNumberFormat="1" applyFont="1" applyFill="1" applyBorder="1" applyAlignment="1">
      <alignment horizontal="right" vertical="center"/>
    </xf>
    <xf numFmtId="0" fontId="3" fillId="8" borderId="12" xfId="0" applyFont="1" applyFill="1" applyBorder="1" applyAlignment="1">
      <alignment horizontal="left" vertical="center"/>
    </xf>
    <xf numFmtId="166" fontId="15" fillId="8" borderId="10" xfId="0" applyNumberFormat="1" applyFont="1" applyFill="1" applyBorder="1" applyAlignment="1">
      <alignment horizontal="right" vertical="center"/>
    </xf>
    <xf numFmtId="0" fontId="16" fillId="9" borderId="13" xfId="0" applyFont="1" applyFill="1" applyBorder="1" applyAlignment="1">
      <alignment horizontal="left" vertical="center" wrapText="1"/>
    </xf>
    <xf numFmtId="0" fontId="16" fillId="9" borderId="14" xfId="0" applyFont="1" applyFill="1" applyBorder="1" applyAlignment="1">
      <alignment horizontal="left" vertical="center" wrapText="1"/>
    </xf>
    <xf numFmtId="0" fontId="16" fillId="9" borderId="15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65" fontId="9" fillId="6" borderId="1" xfId="0" applyNumberFormat="1" applyFont="1" applyFill="1" applyBorder="1" applyAlignment="1">
      <alignment horizontal="center" vertical="center"/>
    </xf>
    <xf numFmtId="165" fontId="9" fillId="6" borderId="6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0" xfId="0" applyFont="1"/>
    <xf numFmtId="0" fontId="5" fillId="0" borderId="8" xfId="0" applyFont="1" applyBorder="1"/>
    <xf numFmtId="3" fontId="6" fillId="4" borderId="4" xfId="0" applyNumberFormat="1" applyFont="1" applyFill="1" applyBorder="1" applyAlignment="1">
      <alignment horizontal="center" vertical="center"/>
    </xf>
    <xf numFmtId="3" fontId="6" fillId="4" borderId="11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164" fontId="6" fillId="4" borderId="1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3" fontId="4" fillId="5" borderId="3" xfId="0" applyNumberFormat="1" applyFont="1" applyFill="1" applyBorder="1" applyAlignment="1">
      <alignment horizontal="center" vertical="center"/>
    </xf>
    <xf numFmtId="3" fontId="4" fillId="5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D6608"/>
      <rgbColor rgb="FF800080"/>
      <rgbColor rgb="FF1E8449"/>
      <rgbColor rgb="FFBDC3C7"/>
      <rgbColor rgb="FF808080"/>
      <rgbColor rgb="FF9999FF"/>
      <rgbColor rgb="FF993366"/>
      <rgbColor rgb="FFFEF9E7"/>
      <rgbColor rgb="FFEBF5F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5F5E3"/>
      <rgbColor rgb="FFFFFF99"/>
      <rgbColor rgb="FF99CCFF"/>
      <rgbColor rgb="FFFF99CC"/>
      <rgbColor rgb="FFCC99FF"/>
      <rgbColor rgb="FFFFCC99"/>
      <rgbColor rgb="FF2E86C1"/>
      <rgbColor rgb="FF33CCCC"/>
      <rgbColor rgb="FF99CC00"/>
      <rgbColor rgb="FFFFCC00"/>
      <rgbColor rgb="FFF39C12"/>
      <rgbColor rgb="FFFF6600"/>
      <rgbColor rgb="FF666699"/>
      <rgbColor rgb="FF969696"/>
      <rgbColor rgb="FF1A5276"/>
      <rgbColor rgb="FF27AE60"/>
      <rgbColor rgb="FF003300"/>
      <rgbColor rgb="FF333300"/>
      <rgbColor rgb="FF993300"/>
      <rgbColor rgb="FF993366"/>
      <rgbColor rgb="FF333399"/>
      <rgbColor rgb="FF2C3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0"/>
  <sheetViews>
    <sheetView showGridLines="0"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C6" sqref="C6:D6"/>
    </sheetView>
  </sheetViews>
  <sheetFormatPr defaultColWidth="8.6328125" defaultRowHeight="14.5" x14ac:dyDescent="0.35"/>
  <cols>
    <col min="1" max="1" width="3" customWidth="1"/>
    <col min="2" max="2" width="28" customWidth="1"/>
    <col min="3" max="4" width="22" customWidth="1"/>
    <col min="5" max="5" width="3" hidden="1" customWidth="1"/>
    <col min="6" max="8" width="14" hidden="1" customWidth="1"/>
    <col min="9" max="13" width="8.6328125" hidden="1" customWidth="1"/>
  </cols>
  <sheetData>
    <row r="1" spans="2:8" ht="4" customHeight="1" x14ac:dyDescent="0.35"/>
    <row r="2" spans="2:8" ht="7.5" hidden="1" customHeight="1" x14ac:dyDescent="0.35"/>
    <row r="3" spans="2:8" ht="36" customHeight="1" x14ac:dyDescent="0.35">
      <c r="B3" s="38" t="s">
        <v>0</v>
      </c>
      <c r="C3" s="39"/>
      <c r="D3" s="40"/>
      <c r="F3" s="4" t="s">
        <v>1</v>
      </c>
      <c r="G3" s="4" t="s">
        <v>2</v>
      </c>
      <c r="H3" s="4" t="s">
        <v>3</v>
      </c>
    </row>
    <row r="4" spans="2:8" ht="7.5" customHeight="1" x14ac:dyDescent="0.35">
      <c r="B4" s="5"/>
      <c r="D4" s="6"/>
      <c r="F4" s="4" t="s">
        <v>4</v>
      </c>
      <c r="G4" s="4">
        <v>3250</v>
      </c>
      <c r="H4" s="4" t="s">
        <v>5</v>
      </c>
    </row>
    <row r="5" spans="2:8" ht="21.75" customHeight="1" x14ac:dyDescent="0.35">
      <c r="B5" s="19" t="s">
        <v>6</v>
      </c>
      <c r="C5" s="20"/>
      <c r="D5" s="21"/>
      <c r="F5" s="4" t="s">
        <v>7</v>
      </c>
      <c r="G5" s="4">
        <v>5000</v>
      </c>
      <c r="H5" s="4" t="s">
        <v>8</v>
      </c>
    </row>
    <row r="6" spans="2:8" ht="21.75" customHeight="1" x14ac:dyDescent="0.35">
      <c r="B6" s="7" t="s">
        <v>9</v>
      </c>
      <c r="C6" s="41">
        <v>1500</v>
      </c>
      <c r="D6" s="42"/>
      <c r="F6" s="4" t="s">
        <v>10</v>
      </c>
      <c r="G6" s="4">
        <v>7500</v>
      </c>
      <c r="H6" s="4" t="s">
        <v>11</v>
      </c>
    </row>
    <row r="7" spans="2:8" ht="21.75" customHeight="1" x14ac:dyDescent="0.35">
      <c r="B7" s="7" t="s">
        <v>12</v>
      </c>
      <c r="C7" s="29" t="s">
        <v>7</v>
      </c>
      <c r="D7" s="30"/>
      <c r="F7" s="4"/>
      <c r="G7" s="4"/>
      <c r="H7" s="4"/>
    </row>
    <row r="8" spans="2:8" ht="13.5" customHeight="1" x14ac:dyDescent="0.35">
      <c r="B8" s="31" t="s">
        <v>13</v>
      </c>
      <c r="C8" s="32"/>
      <c r="D8" s="33"/>
      <c r="F8" s="4" t="s">
        <v>14</v>
      </c>
      <c r="G8" s="4" t="s">
        <v>15</v>
      </c>
      <c r="H8" s="4"/>
    </row>
    <row r="9" spans="2:8" ht="21.75" customHeight="1" x14ac:dyDescent="0.35">
      <c r="B9" s="7" t="s">
        <v>16</v>
      </c>
      <c r="C9" s="29" t="s">
        <v>17</v>
      </c>
      <c r="D9" s="30"/>
      <c r="F9" s="4" t="s">
        <v>18</v>
      </c>
      <c r="G9" s="4">
        <v>1.1499999999999999</v>
      </c>
      <c r="H9" s="4"/>
    </row>
    <row r="10" spans="2:8" ht="21.75" customHeight="1" x14ac:dyDescent="0.35">
      <c r="B10" s="31" t="s">
        <v>13</v>
      </c>
      <c r="C10" s="32"/>
      <c r="D10" s="33"/>
      <c r="F10" s="4" t="s">
        <v>17</v>
      </c>
      <c r="G10" s="4">
        <v>1</v>
      </c>
      <c r="H10" s="4"/>
    </row>
    <row r="11" spans="2:8" ht="21.75" customHeight="1" x14ac:dyDescent="0.35">
      <c r="B11" s="5"/>
      <c r="D11" s="6"/>
      <c r="F11" s="4" t="s">
        <v>19</v>
      </c>
      <c r="G11" s="4">
        <v>0.88</v>
      </c>
      <c r="H11" s="4"/>
    </row>
    <row r="12" spans="2:8" ht="13.5" customHeight="1" x14ac:dyDescent="0.35">
      <c r="B12" s="19" t="s">
        <v>20</v>
      </c>
      <c r="C12" s="20"/>
      <c r="D12" s="21"/>
      <c r="F12" s="4"/>
      <c r="G12" s="4"/>
      <c r="H12" s="4"/>
    </row>
    <row r="13" spans="2:8" ht="24" customHeight="1" x14ac:dyDescent="0.35">
      <c r="B13" s="7" t="s">
        <v>21</v>
      </c>
      <c r="C13" s="34">
        <f>IFERROR(VLOOKUP(C7,F4:G6,2,FALSE()),5000)</f>
        <v>5000</v>
      </c>
      <c r="D13" s="35"/>
    </row>
    <row r="14" spans="2:8" ht="21.75" customHeight="1" x14ac:dyDescent="0.35">
      <c r="B14" s="7" t="s">
        <v>22</v>
      </c>
      <c r="C14" s="36">
        <f>IFERROR(VLOOKUP(C9,F9:G11,2,FALSE()),1)</f>
        <v>1</v>
      </c>
      <c r="D14" s="37"/>
    </row>
    <row r="15" spans="2:8" ht="21.75" customHeight="1" x14ac:dyDescent="0.35">
      <c r="B15" s="7" t="s">
        <v>23</v>
      </c>
      <c r="C15" s="17" t="str">
        <f>IFERROR(VLOOKUP(C7,F4:H6,3,FALSE()),"–")</f>
        <v>4,000–6,000</v>
      </c>
      <c r="D15" s="18"/>
    </row>
    <row r="16" spans="2:8" ht="13.5" customHeight="1" x14ac:dyDescent="0.35">
      <c r="B16" s="5"/>
      <c r="D16" s="6"/>
    </row>
    <row r="17" spans="2:4" ht="21.75" customHeight="1" x14ac:dyDescent="0.35">
      <c r="B17" s="19" t="s">
        <v>24</v>
      </c>
      <c r="C17" s="20"/>
      <c r="D17" s="21"/>
    </row>
    <row r="18" spans="2:4" ht="7.5" customHeight="1" x14ac:dyDescent="0.35">
      <c r="B18" s="22" t="str">
        <f>C6&amp;" sq ft  ×  NPR "&amp;TEXT(C13,"#,##0")&amp;"  ×  "&amp;TEXT(C14,"0.00")</f>
        <v>1500 sq ft  ×  NPR 5,000  ×  1.00</v>
      </c>
      <c r="C18" s="23"/>
      <c r="D18" s="24"/>
    </row>
    <row r="19" spans="2:4" ht="27.75" customHeight="1" x14ac:dyDescent="0.35">
      <c r="B19" s="25">
        <f>C6*C13*C14</f>
        <v>7500000</v>
      </c>
      <c r="C19" s="25"/>
      <c r="D19" s="26"/>
    </row>
    <row r="20" spans="2:4" ht="36" customHeight="1" x14ac:dyDescent="0.35">
      <c r="B20" s="27" t="str">
        <f>"( "&amp;TEXT(B19/100000,"0.00")&amp;" Lakhs )"</f>
        <v>( 75.00 Lakhs )</v>
      </c>
      <c r="C20" s="27"/>
      <c r="D20" s="28"/>
    </row>
    <row r="21" spans="2:4" ht="7.5" customHeight="1" x14ac:dyDescent="0.35">
      <c r="B21" s="5"/>
      <c r="D21" s="6"/>
    </row>
    <row r="22" spans="2:4" ht="21.75" customHeight="1" x14ac:dyDescent="0.35">
      <c r="B22" s="8" t="s">
        <v>25</v>
      </c>
      <c r="C22" s="1" t="s">
        <v>26</v>
      </c>
      <c r="D22" s="9" t="s">
        <v>27</v>
      </c>
    </row>
    <row r="23" spans="2:4" ht="21.75" customHeight="1" x14ac:dyDescent="0.35">
      <c r="B23" s="10" t="s">
        <v>28</v>
      </c>
      <c r="C23" s="2">
        <f>B19</f>
        <v>7500000</v>
      </c>
      <c r="D23" s="11">
        <f>C23/100000</f>
        <v>75</v>
      </c>
    </row>
    <row r="24" spans="2:4" ht="21.75" customHeight="1" x14ac:dyDescent="0.35">
      <c r="B24" s="10" t="s">
        <v>29</v>
      </c>
      <c r="C24" s="2">
        <f>B19*0.05</f>
        <v>375000</v>
      </c>
      <c r="D24" s="11">
        <f>C24/100000</f>
        <v>3.75</v>
      </c>
    </row>
    <row r="25" spans="2:4" ht="21.75" customHeight="1" x14ac:dyDescent="0.35">
      <c r="B25" s="10" t="s">
        <v>30</v>
      </c>
      <c r="C25" s="2">
        <f>B19*0.1</f>
        <v>750000</v>
      </c>
      <c r="D25" s="11">
        <f>C25/100000</f>
        <v>7.5</v>
      </c>
    </row>
    <row r="26" spans="2:4" ht="13.5" customHeight="1" x14ac:dyDescent="0.35">
      <c r="B26" s="12" t="s">
        <v>31</v>
      </c>
      <c r="C26" s="3">
        <f>B19*1.05</f>
        <v>7875000</v>
      </c>
      <c r="D26" s="13">
        <f>C26/100000</f>
        <v>78.75</v>
      </c>
    </row>
    <row r="27" spans="2:4" ht="21.75" customHeight="1" x14ac:dyDescent="0.35">
      <c r="B27" s="12" t="s">
        <v>32</v>
      </c>
      <c r="C27" s="3">
        <f>B19*1.1</f>
        <v>8250000.0000000009</v>
      </c>
      <c r="D27" s="13">
        <f>C27/100000</f>
        <v>82.500000000000014</v>
      </c>
    </row>
    <row r="28" spans="2:4" ht="21.75" customHeight="1" x14ac:dyDescent="0.35">
      <c r="B28" s="5"/>
      <c r="D28" s="6"/>
    </row>
    <row r="29" spans="2:4" ht="36" customHeight="1" x14ac:dyDescent="0.35">
      <c r="B29" s="14" t="s">
        <v>33</v>
      </c>
      <c r="C29" s="15"/>
      <c r="D29" s="16"/>
    </row>
    <row r="30" spans="2:4" ht="7.5" customHeight="1" x14ac:dyDescent="0.35"/>
  </sheetData>
  <sheetProtection formatCells="0" formatColumns="0" formatRows="0" insertColumns="0" insertRows="0" insertHyperlinks="0" deleteColumns="0" deleteRows="0" sort="0" autoFilter="0" pivotTables="0"/>
  <mergeCells count="16">
    <mergeCell ref="B3:D3"/>
    <mergeCell ref="B5:D5"/>
    <mergeCell ref="C6:D6"/>
    <mergeCell ref="C7:D7"/>
    <mergeCell ref="B8:D8"/>
    <mergeCell ref="C9:D9"/>
    <mergeCell ref="B10:D10"/>
    <mergeCell ref="B12:D12"/>
    <mergeCell ref="C13:D13"/>
    <mergeCell ref="C14:D14"/>
    <mergeCell ref="B29:D29"/>
    <mergeCell ref="C15:D15"/>
    <mergeCell ref="B17:D17"/>
    <mergeCell ref="B18:D18"/>
    <mergeCell ref="B19:D19"/>
    <mergeCell ref="B20:D20"/>
  </mergeCells>
  <dataValidations count="2">
    <dataValidation type="list" showErrorMessage="1" errorTitle="Invalid" error="Select: Basic, Standard, or Premium" sqref="C7:D7" xr:uid="{00000000-0002-0000-0000-000000000000}">
      <formula1>"Basic,Standard,Premium"</formula1>
      <formula2>0</formula2>
    </dataValidation>
    <dataValidation type="list" showErrorMessage="1" errorTitle="Invalid" error="Select a valid location" sqref="C9:D9" xr:uid="{00000000-0002-0000-0000-000001000000}">
      <formula1>"Kathmandu Valley,Pokhara / Major City,Rural / Semi-urban"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 Calculator</vt:lpstr>
      <vt:lpstr>'Cost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NIrdesh Karki</cp:lastModifiedBy>
  <cp:revision>0</cp:revision>
  <dcterms:created xsi:type="dcterms:W3CDTF">2026-04-08T05:12:36Z</dcterms:created>
  <dcterms:modified xsi:type="dcterms:W3CDTF">2026-04-08T05:28:27Z</dcterms:modified>
  <dc:language>en-US</dc:language>
</cp:coreProperties>
</file>